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T:\Gintaras_K\VMA\PDF\"/>
    </mc:Choice>
  </mc:AlternateContent>
  <xr:revisionPtr revIDLastSave="0" documentId="13_ncr:1_{F474F3D0-A25F-4916-A5DD-7DB9E283EDE9}" xr6:coauthVersionLast="47" xr6:coauthVersionMax="47" xr10:uidLastSave="{00000000-0000-0000-0000-000000000000}"/>
  <bookViews>
    <workbookView xWindow="-120" yWindow="-120" windowWidth="29040" windowHeight="15720" tabRatio="877" xr2:uid="{68A30F69-C406-40DD-9187-71147CB5520A}"/>
  </bookViews>
  <sheets>
    <sheet name="4.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7" i="18" l="1"/>
  <c r="U22" i="18" s="1"/>
  <c r="V20" i="18" l="1"/>
  <c r="V21" i="18"/>
  <c r="V22" i="18"/>
  <c r="W20" i="18"/>
  <c r="W21" i="18"/>
  <c r="W22" i="18"/>
  <c r="T20" i="18"/>
  <c r="T21" i="18"/>
  <c r="T22" i="18"/>
  <c r="U20" i="18"/>
  <c r="U21" i="18"/>
  <c r="T25" i="18" l="1"/>
  <c r="T24" i="18"/>
  <c r="V25" i="18"/>
  <c r="V24" i="18"/>
  <c r="V26" i="18" l="1"/>
</calcChain>
</file>

<file path=xl/sharedStrings.xml><?xml version="1.0" encoding="utf-8"?>
<sst xmlns="http://schemas.openxmlformats.org/spreadsheetml/2006/main" count="74" uniqueCount="45">
  <si>
    <t>Iš viso</t>
  </si>
  <si>
    <t>Medynai</t>
  </si>
  <si>
    <t>Pušynai</t>
  </si>
  <si>
    <t>Eglynai</t>
  </si>
  <si>
    <t>Beržynai</t>
  </si>
  <si>
    <t>Drebulynai</t>
  </si>
  <si>
    <t>Juodalksnynai</t>
  </si>
  <si>
    <t>Baltalksnynai</t>
  </si>
  <si>
    <t>Ąžuolynai</t>
  </si>
  <si>
    <t>Uosynai</t>
  </si>
  <si>
    <t>Kiti</t>
  </si>
  <si>
    <t>Visi miškai</t>
  </si>
  <si>
    <t>Valstybinės reikšmės miškai</t>
  </si>
  <si>
    <t>Privatūs miškai</t>
  </si>
  <si>
    <t>Miškai skirti nuosavybės teisėms atkurti</t>
  </si>
  <si>
    <t>Rodiklis</t>
  </si>
  <si>
    <t>Miškų grupės</t>
  </si>
  <si>
    <t>I+II</t>
  </si>
  <si>
    <t>III+IV</t>
  </si>
  <si>
    <t xml:space="preserve">4.5 ŠESD balansas ir medynuose sukaupti anglies kiekiai pagal miškų grupes, medynus ir miškų nuosavybę </t>
  </si>
  <si>
    <t>Šiltnamio efektą sukeliančių dujų (ŠESD) kiekis</t>
  </si>
  <si>
    <t>Metinis</t>
  </si>
  <si>
    <t>Absorbuotas augančių medžių biomasėje (apskaičiuotas pagal bendrą tūrio prieaugį)</t>
  </si>
  <si>
    <t>Sukauptas iš viso</t>
  </si>
  <si>
    <t>Žaliuose medžiuose</t>
  </si>
  <si>
    <t>* po kirtimų išvežtoje biomasėje</t>
  </si>
  <si>
    <t>Bendras medienos tūrio koeficientas verčiant m3 į C</t>
  </si>
  <si>
    <t>t C</t>
  </si>
  <si>
    <t>Bendras Spygliuočių m3 pavertimo į C koeficientas</t>
  </si>
  <si>
    <t>Bendras lapuočių m3 pavertimo į C koeficientas</t>
  </si>
  <si>
    <t>Spygliuočiai</t>
  </si>
  <si>
    <t>Lapuočiai</t>
  </si>
  <si>
    <t>D</t>
  </si>
  <si>
    <t>BEF</t>
  </si>
  <si>
    <t>R</t>
  </si>
  <si>
    <t>CF</t>
  </si>
  <si>
    <t>Negyvoje (likvidinės būklės) medienoje</t>
  </si>
  <si>
    <t>** po kirtimų paliktoje biomasėje (šaknys, kelmai, šakos, viršūnės, lapai ir kt.)</t>
  </si>
  <si>
    <t>Iškirstų žalių ir sausų medžių likvidinėje stiebų biomasėje*</t>
  </si>
  <si>
    <t>Iškirstų žalių ir sausų medžių nelikvidinėje biomasėje**</t>
  </si>
  <si>
    <r>
      <t xml:space="preserve"> mln. t CO</t>
    </r>
    <r>
      <rPr>
        <vertAlign val="subscript"/>
        <sz val="10"/>
        <color rgb="FF000000"/>
        <rFont val="Aptos"/>
        <family val="2"/>
      </rPr>
      <t>2</t>
    </r>
    <r>
      <rPr>
        <sz val="10"/>
        <color rgb="FF000000"/>
        <rFont val="Aptos"/>
        <family val="2"/>
      </rPr>
      <t xml:space="preserve"> ekv.</t>
    </r>
  </si>
  <si>
    <r>
      <t>Pastaba: neigiama reikšmė rodo miško iš atmosferos absorbuotą CO</t>
    </r>
    <r>
      <rPr>
        <vertAlign val="subscript"/>
        <sz val="10"/>
        <rFont val="Aptos"/>
        <family val="2"/>
      </rPr>
      <t>2</t>
    </r>
    <r>
      <rPr>
        <sz val="10"/>
        <rFont val="Aptos"/>
        <family val="2"/>
      </rPr>
      <t xml:space="preserve"> kiekį, teigiama reikšmė rodo į atmosferą grąžintą CO</t>
    </r>
    <r>
      <rPr>
        <vertAlign val="subscript"/>
        <sz val="10"/>
        <rFont val="Aptos"/>
        <family val="2"/>
      </rPr>
      <t>2</t>
    </r>
    <r>
      <rPr>
        <sz val="10"/>
        <rFont val="Aptos"/>
        <family val="2"/>
      </rPr>
      <t xml:space="preserve"> kiekį.</t>
    </r>
  </si>
  <si>
    <t>Žuvusių medžių biomasėje</t>
  </si>
  <si>
    <t>Iškirstų (žalių) medžių biomasėje</t>
  </si>
  <si>
    <t>Likusių augti medžių biomasėje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</si>
</sst>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9"/>
      <name val="Arial"/>
      <family val="2"/>
      <charset val="186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186"/>
    </font>
    <font>
      <sz val="10"/>
      <name val="Aptos"/>
      <family val="2"/>
    </font>
    <font>
      <sz val="10"/>
      <color rgb="FF000000"/>
      <name val="Aptos"/>
      <family val="2"/>
    </font>
    <font>
      <sz val="12"/>
      <color rgb="FF000000"/>
      <name val="Aptos"/>
      <family val="2"/>
    </font>
    <font>
      <sz val="12"/>
      <name val="Aptos"/>
      <family val="2"/>
    </font>
    <font>
      <sz val="11"/>
      <name val="Aptos"/>
      <family val="2"/>
    </font>
    <font>
      <vertAlign val="subscript"/>
      <sz val="10"/>
      <color rgb="FF000000"/>
      <name val="Aptos"/>
      <family val="2"/>
    </font>
    <font>
      <vertAlign val="subscript"/>
      <sz val="10"/>
      <name val="Aptos"/>
      <family val="2"/>
    </font>
    <font>
      <b/>
      <sz val="11"/>
      <name val="Aptos"/>
      <family val="2"/>
    </font>
    <font>
      <b/>
      <sz val="12"/>
      <name val="Aptos"/>
      <family val="2"/>
      <charset val="186"/>
    </font>
    <font>
      <sz val="12"/>
      <color rgb="FF000000"/>
      <name val="Calibri"/>
      <family val="2"/>
      <charset val="186"/>
    </font>
    <font>
      <sz val="12"/>
      <color rgb="FF000000"/>
      <name val="Apto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4">
    <xf numFmtId="0" fontId="0" fillId="0" borderId="0"/>
    <xf numFmtId="0" fontId="7" fillId="0" borderId="0" applyBorder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2" fontId="11" fillId="0" borderId="0" xfId="0" applyNumberFormat="1" applyFont="1"/>
    <xf numFmtId="0" fontId="13" fillId="0" borderId="7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2" fontId="13" fillId="0" borderId="7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2" fontId="13" fillId="0" borderId="8" xfId="0" applyNumberFormat="1" applyFont="1" applyBorder="1" applyAlignment="1">
      <alignment vertical="center"/>
    </xf>
    <xf numFmtId="2" fontId="16" fillId="0" borderId="8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6" fillId="0" borderId="9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0" borderId="6" xfId="0" applyFont="1" applyBorder="1" applyAlignment="1">
      <alignment vertical="center" wrapText="1"/>
    </xf>
    <xf numFmtId="2" fontId="16" fillId="0" borderId="6" xfId="0" applyNumberFormat="1" applyFont="1" applyBorder="1" applyAlignment="1">
      <alignment vertical="center"/>
    </xf>
    <xf numFmtId="2" fontId="13" fillId="0" borderId="10" xfId="0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 textRotation="90"/>
    </xf>
    <xf numFmtId="2" fontId="13" fillId="0" borderId="7" xfId="0" applyNumberFormat="1" applyFont="1" applyBorder="1" applyAlignment="1">
      <alignment horizontal="right" vertical="center"/>
    </xf>
    <xf numFmtId="2" fontId="13" fillId="0" borderId="9" xfId="0" applyNumberFormat="1" applyFont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</cellXfs>
  <cellStyles count="4">
    <cellStyle name="gs]_x000d__x000a_;======== MS-DOS 6 Setup Modification - Begin ========_x000d__x000a_UNDELETE.DLL=C:\DOS\MSTOOLS.DLL_x000d__x000a_;======== MS-DOS" xfId="1" xr:uid="{00000000-0005-0000-0000-000006000000}"/>
    <cellStyle name="Normal" xfId="0" builtinId="0"/>
    <cellStyle name="Paprastas 2" xfId="2" xr:uid="{00000000-0005-0000-0000-00000B000000}"/>
    <cellStyle name="Paprastas_2.34N" xfId="3" xr:uid="{00000000-0005-0000-0000-00000C000000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9"/>
  <dimension ref="A1:AK58"/>
  <sheetViews>
    <sheetView showGridLines="0" tabSelected="1" zoomScaleNormal="100" workbookViewId="0">
      <selection activeCell="Y13" sqref="Y13"/>
    </sheetView>
  </sheetViews>
  <sheetFormatPr defaultColWidth="8.7109375" defaultRowHeight="15" x14ac:dyDescent="0.25"/>
  <cols>
    <col min="1" max="1" width="21.5703125" customWidth="1"/>
    <col min="2" max="2" width="7.85546875" customWidth="1"/>
    <col min="3" max="5" width="8.28515625" bestFit="1" customWidth="1"/>
    <col min="6" max="10" width="7.85546875" customWidth="1"/>
    <col min="11" max="11" width="7.140625" bestFit="1" customWidth="1"/>
    <col min="12" max="13" width="8" customWidth="1"/>
    <col min="14" max="14" width="7.85546875" customWidth="1"/>
    <col min="15" max="15" width="8.140625" customWidth="1"/>
    <col min="17" max="18" width="8.7109375" hidden="1" customWidth="1"/>
    <col min="19" max="19" width="29.85546875" hidden="1" customWidth="1"/>
    <col min="20" max="20" width="12.7109375" hidden="1" customWidth="1"/>
    <col min="21" max="23" width="8.7109375" hidden="1" customWidth="1"/>
    <col min="24" max="32" width="8.7109375" customWidth="1"/>
    <col min="33" max="33" width="15.140625" customWidth="1"/>
    <col min="34" max="38" width="8.7109375" customWidth="1"/>
  </cols>
  <sheetData>
    <row r="1" spans="1:37" ht="15.75" x14ac:dyDescent="0.25">
      <c r="A1" s="26" t="s">
        <v>19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37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2"/>
      <c r="O2" s="15" t="s">
        <v>40</v>
      </c>
    </row>
    <row r="3" spans="1:37" ht="15" customHeight="1" x14ac:dyDescent="0.25">
      <c r="A3" s="37" t="s">
        <v>20</v>
      </c>
      <c r="B3" s="38" t="s">
        <v>16</v>
      </c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5" t="s">
        <v>12</v>
      </c>
      <c r="M3" s="35" t="s">
        <v>13</v>
      </c>
      <c r="N3" s="35" t="s">
        <v>14</v>
      </c>
      <c r="O3" s="35" t="s">
        <v>11</v>
      </c>
    </row>
    <row r="4" spans="1:37" ht="81" customHeight="1" x14ac:dyDescent="0.25">
      <c r="A4" s="37"/>
      <c r="B4" s="38"/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5"/>
      <c r="M4" s="35"/>
      <c r="N4" s="35"/>
      <c r="O4" s="35"/>
    </row>
    <row r="5" spans="1:37" ht="14.1" customHeight="1" x14ac:dyDescent="0.25">
      <c r="A5" s="39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1:37" ht="20.25" customHeight="1" x14ac:dyDescent="0.25">
      <c r="A6" s="36" t="s">
        <v>22</v>
      </c>
      <c r="B6" s="17" t="s">
        <v>17</v>
      </c>
      <c r="C6" s="20">
        <v>-1.190153117538</v>
      </c>
      <c r="D6" s="20">
        <v>-0.51663732951600005</v>
      </c>
      <c r="E6" s="20">
        <v>-0.36410984825600001</v>
      </c>
      <c r="F6" s="20">
        <v>-0.151905701024</v>
      </c>
      <c r="G6" s="20">
        <v>-0.35947150624000002</v>
      </c>
      <c r="H6" s="20">
        <v>-0.11016062288</v>
      </c>
      <c r="I6" s="20">
        <v>-5.3340933184000003E-2</v>
      </c>
      <c r="J6" s="20">
        <v>-1.2755440543999999E-2</v>
      </c>
      <c r="K6" s="20">
        <v>-0.115786577907</v>
      </c>
      <c r="L6" s="20">
        <v>-1.8935198952669998</v>
      </c>
      <c r="M6" s="20">
        <v>-0.85611893967599995</v>
      </c>
      <c r="N6" s="20">
        <v>-0.11929526208599998</v>
      </c>
      <c r="O6" s="21">
        <v>-2.8689340970289998</v>
      </c>
      <c r="T6" t="s">
        <v>15</v>
      </c>
      <c r="U6" t="s">
        <v>16</v>
      </c>
      <c r="V6" t="s">
        <v>1</v>
      </c>
    </row>
    <row r="7" spans="1:37" ht="19.5" customHeight="1" x14ac:dyDescent="0.25">
      <c r="A7" s="36"/>
      <c r="B7" s="18" t="s">
        <v>18</v>
      </c>
      <c r="C7" s="22">
        <v>-5.6759334009840003</v>
      </c>
      <c r="D7" s="22">
        <v>-4.1555098444860006</v>
      </c>
      <c r="E7" s="22">
        <v>-3.905483977472</v>
      </c>
      <c r="F7" s="22">
        <v>-2.12783939984</v>
      </c>
      <c r="G7" s="22">
        <v>-2.6032694564800001</v>
      </c>
      <c r="H7" s="22">
        <v>-1.0668186636800001</v>
      </c>
      <c r="I7" s="22">
        <v>-0.39425907136000005</v>
      </c>
      <c r="J7" s="22">
        <v>-4.5223834656000002E-2</v>
      </c>
      <c r="K7" s="22">
        <v>-0.33332499700499996</v>
      </c>
      <c r="L7" s="22">
        <v>-9.4301735117589995</v>
      </c>
      <c r="M7" s="22">
        <v>-9.8243157011999998</v>
      </c>
      <c r="N7" s="22">
        <v>-1.0561139378789999</v>
      </c>
      <c r="O7" s="23">
        <v>-20.310603150837998</v>
      </c>
      <c r="S7">
        <f>-44/12</f>
        <v>-3.6666666666666665</v>
      </c>
    </row>
    <row r="8" spans="1:37" ht="19.5" customHeight="1" x14ac:dyDescent="0.25">
      <c r="A8" s="36"/>
      <c r="B8" s="29" t="s">
        <v>0</v>
      </c>
      <c r="C8" s="30">
        <v>-6.8660865185219997</v>
      </c>
      <c r="D8" s="30">
        <v>-4.6709676367200004</v>
      </c>
      <c r="E8" s="30">
        <v>-4.2695938257280002</v>
      </c>
      <c r="F8" s="30">
        <v>-2.279745100864</v>
      </c>
      <c r="G8" s="30">
        <v>-2.9627409627200003</v>
      </c>
      <c r="H8" s="30">
        <v>-1.1769792865599999</v>
      </c>
      <c r="I8" s="30">
        <v>-0.44644041904000004</v>
      </c>
      <c r="J8" s="30">
        <v>-5.7979275200000006E-2</v>
      </c>
      <c r="K8" s="30">
        <v>-0.44911157491199999</v>
      </c>
      <c r="L8" s="30">
        <v>-11.323693407025999</v>
      </c>
      <c r="M8" s="30">
        <v>-10.680434640875999</v>
      </c>
      <c r="N8" s="30">
        <v>-1.1754091999649998</v>
      </c>
      <c r="O8" s="30">
        <v>-23.179537247867</v>
      </c>
      <c r="S8" t="s">
        <v>26</v>
      </c>
      <c r="T8" t="s">
        <v>27</v>
      </c>
      <c r="U8">
        <v>0.31897128899999994</v>
      </c>
      <c r="V8">
        <v>-1.1695613929999997</v>
      </c>
    </row>
    <row r="9" spans="1:37" ht="15" customHeight="1" x14ac:dyDescent="0.25">
      <c r="A9" s="36" t="s">
        <v>44</v>
      </c>
      <c r="B9" s="17" t="s">
        <v>17</v>
      </c>
      <c r="C9" s="20">
        <v>-0.65936134063800012</v>
      </c>
      <c r="D9" s="20">
        <v>-0.242984680092</v>
      </c>
      <c r="E9" s="20">
        <v>-0.20408704870399999</v>
      </c>
      <c r="F9" s="20">
        <v>-3.7106736128000001E-2</v>
      </c>
      <c r="G9" s="20">
        <v>-0.2609067384</v>
      </c>
      <c r="H9" s="20">
        <v>-2.8989637600000003E-2</v>
      </c>
      <c r="I9" s="20">
        <v>-3.4787565120000001E-3</v>
      </c>
      <c r="J9" s="20">
        <v>9.2766840320000002E-3</v>
      </c>
      <c r="K9" s="20">
        <v>-7.7191051937999994E-2</v>
      </c>
      <c r="L9" s="20">
        <v>-1.024535780268</v>
      </c>
      <c r="M9" s="20">
        <v>-0.41987254008699998</v>
      </c>
      <c r="N9" s="20">
        <v>-5.8478069649999999E-2</v>
      </c>
      <c r="O9" s="21">
        <v>-1.501716828612</v>
      </c>
      <c r="S9" t="s">
        <v>28</v>
      </c>
      <c r="T9" t="s">
        <v>27</v>
      </c>
      <c r="U9">
        <v>0.32169198599999999</v>
      </c>
      <c r="V9">
        <v>-1.1795372819999999</v>
      </c>
    </row>
    <row r="10" spans="1:37" ht="12" customHeight="1" x14ac:dyDescent="0.25">
      <c r="A10" s="36"/>
      <c r="B10" s="18" t="s">
        <v>18</v>
      </c>
      <c r="C10" s="22">
        <v>-0.44350601803200002</v>
      </c>
      <c r="D10" s="22">
        <v>-0.242984680092</v>
      </c>
      <c r="E10" s="22">
        <v>-0.93462591622400004</v>
      </c>
      <c r="F10" s="22">
        <v>-0.56935648246400006</v>
      </c>
      <c r="G10" s="22">
        <v>-0.94158342924800009</v>
      </c>
      <c r="H10" s="22">
        <v>-0.21220414723200001</v>
      </c>
      <c r="I10" s="22">
        <v>-5.5660104192000001E-2</v>
      </c>
      <c r="J10" s="22">
        <v>4.2904663647999997E-2</v>
      </c>
      <c r="K10" s="22">
        <v>-0.133329998802</v>
      </c>
      <c r="L10" s="22">
        <v>-1.6291990204489999</v>
      </c>
      <c r="M10" s="22">
        <v>-1.2689741114049999</v>
      </c>
      <c r="N10" s="22">
        <v>-0.60817192436</v>
      </c>
      <c r="O10" s="23">
        <v>-3.5063450562140002</v>
      </c>
      <c r="S10" t="s">
        <v>29</v>
      </c>
      <c r="T10" t="s">
        <v>27</v>
      </c>
      <c r="U10">
        <v>0.31625059199999994</v>
      </c>
      <c r="V10">
        <v>-1.1595855039999998</v>
      </c>
    </row>
    <row r="11" spans="1:37" ht="12" customHeight="1" x14ac:dyDescent="0.25">
      <c r="A11" s="36"/>
      <c r="B11" s="29" t="s">
        <v>0</v>
      </c>
      <c r="C11" s="30">
        <v>-1.1016878213880001</v>
      </c>
      <c r="D11" s="30">
        <v>-0.48478982290200001</v>
      </c>
      <c r="E11" s="30">
        <v>-1.1387129649280001</v>
      </c>
      <c r="F11" s="30">
        <v>-0.60646321859200003</v>
      </c>
      <c r="G11" s="30">
        <v>-1.202490167648</v>
      </c>
      <c r="H11" s="30">
        <v>-0.24119378483199999</v>
      </c>
      <c r="I11" s="30">
        <v>-5.7979275200000006E-2</v>
      </c>
      <c r="J11" s="30">
        <v>5.2181347679999997E-2</v>
      </c>
      <c r="K11" s="30">
        <v>-0.21052105073999999</v>
      </c>
      <c r="L11" s="30">
        <v>-2.6537348007169999</v>
      </c>
      <c r="M11" s="30">
        <v>-1.688846651492</v>
      </c>
      <c r="N11" s="30">
        <v>-0.66548043261699996</v>
      </c>
      <c r="O11" s="30">
        <v>-5.0104010076119998</v>
      </c>
    </row>
    <row r="12" spans="1:37" ht="15" customHeight="1" x14ac:dyDescent="0.25">
      <c r="A12" s="36" t="s">
        <v>43</v>
      </c>
      <c r="B12" s="17" t="s">
        <v>17</v>
      </c>
      <c r="C12" s="20">
        <v>-0.17575105501800001</v>
      </c>
      <c r="D12" s="20">
        <v>-4.9540565844000004E-2</v>
      </c>
      <c r="E12" s="20">
        <v>-6.3777202720000009E-2</v>
      </c>
      <c r="F12" s="20">
        <v>-4.6383420160000001E-3</v>
      </c>
      <c r="G12" s="20">
        <v>-5.7979275200000001E-3</v>
      </c>
      <c r="H12" s="20">
        <v>-1.6234197056000002E-2</v>
      </c>
      <c r="I12" s="20">
        <v>-2.319171008E-3</v>
      </c>
      <c r="J12" s="33">
        <v>0</v>
      </c>
      <c r="K12" s="20">
        <v>-1.1695613929999999E-2</v>
      </c>
      <c r="L12" s="20">
        <v>-0.15789078805500001</v>
      </c>
      <c r="M12" s="20">
        <v>-0.16607771780599997</v>
      </c>
      <c r="N12" s="20">
        <v>-4.6782455719999996E-3</v>
      </c>
      <c r="O12" s="21">
        <v>-0.32864675143300004</v>
      </c>
      <c r="S12" s="4" t="s">
        <v>30</v>
      </c>
      <c r="V12" s="5">
        <v>-1.1099822579999998</v>
      </c>
      <c r="AG12" s="9"/>
      <c r="AJ12" s="5"/>
    </row>
    <row r="13" spans="1:37" ht="15" customHeight="1" x14ac:dyDescent="0.25">
      <c r="A13" s="36"/>
      <c r="B13" s="18" t="s">
        <v>18</v>
      </c>
      <c r="C13" s="22">
        <v>-3.6754381707120003</v>
      </c>
      <c r="D13" s="22">
        <v>-3.0042814572540002</v>
      </c>
      <c r="E13" s="22">
        <v>-2.0791368086720001</v>
      </c>
      <c r="F13" s="22">
        <v>-1.146830063456</v>
      </c>
      <c r="G13" s="22">
        <v>-1.139872550432</v>
      </c>
      <c r="H13" s="22">
        <v>-0.45803627408000003</v>
      </c>
      <c r="I13" s="22">
        <v>-0.22148083126400001</v>
      </c>
      <c r="J13" s="22">
        <v>-4.0585492640000005E-2</v>
      </c>
      <c r="K13" s="22">
        <v>-9.7073595619000003E-2</v>
      </c>
      <c r="L13" s="22">
        <v>-5.7413768782369994</v>
      </c>
      <c r="M13" s="22">
        <v>-6.0396150334519998</v>
      </c>
      <c r="N13" s="22">
        <v>-6.9004122187E-2</v>
      </c>
      <c r="O13" s="23">
        <v>-11.849996033876</v>
      </c>
      <c r="S13" s="4" t="s">
        <v>31</v>
      </c>
      <c r="V13" s="5">
        <v>-1.1320231999999999</v>
      </c>
      <c r="AG13" s="9"/>
      <c r="AJ13" s="5"/>
    </row>
    <row r="14" spans="1:37" ht="12.75" customHeight="1" x14ac:dyDescent="0.25">
      <c r="A14" s="36"/>
      <c r="B14" s="29" t="s">
        <v>0</v>
      </c>
      <c r="C14" s="30">
        <v>-3.8511892257300002</v>
      </c>
      <c r="D14" s="30">
        <v>-3.0538220230980002</v>
      </c>
      <c r="E14" s="30">
        <v>-2.142914011392</v>
      </c>
      <c r="F14" s="30">
        <v>-1.1514684054720001</v>
      </c>
      <c r="G14" s="30">
        <v>-1.1456704779519999</v>
      </c>
      <c r="H14" s="30">
        <v>-0.47427047113600002</v>
      </c>
      <c r="I14" s="30">
        <v>-0.223800002272</v>
      </c>
      <c r="J14" s="30">
        <v>-4.0585492640000005E-2</v>
      </c>
      <c r="K14" s="30">
        <v>-0.10876920954899999</v>
      </c>
      <c r="L14" s="30">
        <v>-5.8992676662919994</v>
      </c>
      <c r="M14" s="30">
        <v>-6.2056927512579998</v>
      </c>
      <c r="N14" s="30">
        <v>-7.3682367759E-2</v>
      </c>
      <c r="O14" s="30">
        <v>-12.177473223916001</v>
      </c>
    </row>
    <row r="15" spans="1:37" ht="15" customHeight="1" x14ac:dyDescent="0.25">
      <c r="A15" s="36" t="s">
        <v>42</v>
      </c>
      <c r="B15" s="17" t="s">
        <v>17</v>
      </c>
      <c r="C15" s="20">
        <v>-0.35504072188200003</v>
      </c>
      <c r="D15" s="20">
        <v>-0.22411208358000001</v>
      </c>
      <c r="E15" s="20">
        <v>-9.6245596832000013E-2</v>
      </c>
      <c r="F15" s="20">
        <v>-0.11016062288</v>
      </c>
      <c r="G15" s="20">
        <v>-9.2766840320000002E-2</v>
      </c>
      <c r="H15" s="20">
        <v>-6.4936788224000008E-2</v>
      </c>
      <c r="I15" s="20">
        <v>-4.7543005664000007E-2</v>
      </c>
      <c r="J15" s="20">
        <v>-2.2032124576000001E-2</v>
      </c>
      <c r="K15" s="20">
        <v>-2.6899912038999999E-2</v>
      </c>
      <c r="L15" s="20">
        <v>-0.71109332694399996</v>
      </c>
      <c r="M15" s="20">
        <v>-0.27016868178300002</v>
      </c>
      <c r="N15" s="20">
        <v>-5.6138946863999999E-2</v>
      </c>
      <c r="O15" s="21">
        <v>-1.038570516984</v>
      </c>
      <c r="S15" s="4"/>
      <c r="T15" s="4" t="s">
        <v>30</v>
      </c>
      <c r="U15" s="4" t="s">
        <v>31</v>
      </c>
      <c r="V15" s="4" t="s">
        <v>30</v>
      </c>
      <c r="W15" s="4" t="s">
        <v>31</v>
      </c>
      <c r="AG15" s="9"/>
      <c r="AH15" s="9"/>
      <c r="AI15" s="9"/>
      <c r="AJ15" s="9"/>
      <c r="AK15" s="9"/>
    </row>
    <row r="16" spans="1:37" ht="15" customHeight="1" x14ac:dyDescent="0.25">
      <c r="A16" s="36"/>
      <c r="B16" s="18" t="s">
        <v>18</v>
      </c>
      <c r="C16" s="22">
        <v>-1.5569892122400002</v>
      </c>
      <c r="D16" s="22">
        <v>-0.90824370714000013</v>
      </c>
      <c r="E16" s="22">
        <v>-0.8917212525760001</v>
      </c>
      <c r="F16" s="22">
        <v>-0.41165285392000001</v>
      </c>
      <c r="G16" s="22">
        <v>-0.52181347680000001</v>
      </c>
      <c r="H16" s="22">
        <v>-0.39657824236800004</v>
      </c>
      <c r="I16" s="22">
        <v>-0.11711813590400001</v>
      </c>
      <c r="J16" s="22">
        <v>-4.7543005664000007E-2</v>
      </c>
      <c r="K16" s="22">
        <v>-0.102921402584</v>
      </c>
      <c r="L16" s="22">
        <v>-2.0595976130729996</v>
      </c>
      <c r="M16" s="22">
        <v>-2.5157265563429996</v>
      </c>
      <c r="N16" s="22">
        <v>-0.37893789133200001</v>
      </c>
      <c r="O16" s="23">
        <v>-4.9542620607479995</v>
      </c>
      <c r="S16" s="4" t="s">
        <v>32</v>
      </c>
      <c r="T16" s="4">
        <v>0.41</v>
      </c>
      <c r="U16" s="4">
        <v>0.47</v>
      </c>
      <c r="V16" s="4">
        <v>0.41</v>
      </c>
      <c r="W16" s="4">
        <v>0.47</v>
      </c>
      <c r="AG16" s="9"/>
      <c r="AH16" s="9"/>
      <c r="AI16" s="9"/>
      <c r="AJ16" s="9"/>
      <c r="AK16" s="9"/>
    </row>
    <row r="17" spans="1:37" ht="12" customHeight="1" x14ac:dyDescent="0.25">
      <c r="A17" s="36"/>
      <c r="B17" s="29" t="s">
        <v>0</v>
      </c>
      <c r="C17" s="30">
        <v>-1.9132094714040002</v>
      </c>
      <c r="D17" s="30">
        <v>-1.1323557907199999</v>
      </c>
      <c r="E17" s="30">
        <v>-0.98796684940800006</v>
      </c>
      <c r="F17" s="30">
        <v>-0.52181347680000001</v>
      </c>
      <c r="G17" s="30">
        <v>-0.61458031712000005</v>
      </c>
      <c r="H17" s="30">
        <v>-0.46151503059200005</v>
      </c>
      <c r="I17" s="30">
        <v>-0.16466114156799999</v>
      </c>
      <c r="J17" s="30">
        <v>-6.9575130240000005E-2</v>
      </c>
      <c r="K17" s="30">
        <v>-0.12982131462300001</v>
      </c>
      <c r="L17" s="30">
        <v>-2.7706909400170003</v>
      </c>
      <c r="M17" s="30">
        <v>-2.7858952381259998</v>
      </c>
      <c r="N17" s="30">
        <v>-0.43624639958899997</v>
      </c>
      <c r="O17" s="30">
        <v>-5.9916630163390003</v>
      </c>
      <c r="S17" s="4" t="s">
        <v>33</v>
      </c>
      <c r="T17" s="6">
        <v>1.2210000000000001</v>
      </c>
      <c r="U17" s="6">
        <v>1.1779999999999999</v>
      </c>
      <c r="V17" s="6">
        <v>1.149</v>
      </c>
      <c r="W17" s="6">
        <v>1.1499999999999999</v>
      </c>
      <c r="AG17" s="9"/>
      <c r="AH17" s="9"/>
      <c r="AI17" s="9"/>
      <c r="AJ17" s="9"/>
      <c r="AK17" s="9"/>
    </row>
    <row r="18" spans="1:37" ht="15" customHeight="1" x14ac:dyDescent="0.25">
      <c r="A18" s="36" t="s">
        <v>38</v>
      </c>
      <c r="B18" s="17" t="s">
        <v>17</v>
      </c>
      <c r="C18" s="20">
        <v>-0.19938876870000002</v>
      </c>
      <c r="D18" s="20">
        <v>-4.46035392E-2</v>
      </c>
      <c r="E18" s="20">
        <v>-5.9301968000000004E-2</v>
      </c>
      <c r="F18" s="20">
        <v>-4.8490464000000002E-3</v>
      </c>
      <c r="G18" s="20">
        <v>-8.6773279999999998E-3</v>
      </c>
      <c r="H18" s="20">
        <v>-1.4593462400000002E-2</v>
      </c>
      <c r="I18" s="20">
        <v>-2.9001631999999999E-3</v>
      </c>
      <c r="J18" s="33">
        <v>0</v>
      </c>
      <c r="K18" s="20">
        <v>-1.4500816E-2</v>
      </c>
      <c r="L18" s="20">
        <v>-0.18484696340000001</v>
      </c>
      <c r="M18" s="20">
        <v>-0.16405072694999998</v>
      </c>
      <c r="N18" s="20">
        <v>-3.8211645999999999E-3</v>
      </c>
      <c r="O18" s="21">
        <v>-0.35271885494999999</v>
      </c>
      <c r="S18" s="4" t="s">
        <v>34</v>
      </c>
      <c r="T18" s="4">
        <v>0.26</v>
      </c>
      <c r="U18" s="4">
        <v>0.19</v>
      </c>
      <c r="V18" s="4">
        <v>0.26</v>
      </c>
      <c r="W18" s="4">
        <v>0.19</v>
      </c>
      <c r="AG18" s="9"/>
      <c r="AH18" s="9"/>
      <c r="AI18" s="9"/>
      <c r="AJ18" s="9"/>
      <c r="AK18" s="9"/>
    </row>
    <row r="19" spans="1:37" ht="15" customHeight="1" x14ac:dyDescent="0.25">
      <c r="A19" s="36"/>
      <c r="B19" s="18" t="s">
        <v>18</v>
      </c>
      <c r="C19" s="22">
        <v>-3.1028924025000002</v>
      </c>
      <c r="D19" s="22">
        <v>-2.5270623675000001</v>
      </c>
      <c r="E19" s="22">
        <v>-1.8318377088000002</v>
      </c>
      <c r="F19" s="22">
        <v>-0.99511498239999996</v>
      </c>
      <c r="G19" s="22">
        <v>-0.98736577279999993</v>
      </c>
      <c r="H19" s="22">
        <v>-0.40488131199999999</v>
      </c>
      <c r="I19" s="22">
        <v>-0.1956311456</v>
      </c>
      <c r="J19" s="22">
        <v>-5.6936176000000005E-2</v>
      </c>
      <c r="K19" s="22">
        <v>-9.6099132800000001E-2</v>
      </c>
      <c r="L19" s="22">
        <v>-4.8498433565999992</v>
      </c>
      <c r="M19" s="22">
        <v>-5.3114765775499997</v>
      </c>
      <c r="N19" s="22">
        <v>-6.3691051049999989E-2</v>
      </c>
      <c r="O19" s="23">
        <v>-10.22592709435</v>
      </c>
      <c r="S19" s="4" t="s">
        <v>35</v>
      </c>
      <c r="T19" s="4">
        <v>0.51</v>
      </c>
      <c r="U19" s="4">
        <v>0.48</v>
      </c>
      <c r="V19" s="4">
        <v>0.51</v>
      </c>
      <c r="W19" s="4">
        <v>0.48</v>
      </c>
      <c r="AG19" s="9"/>
      <c r="AH19" s="9"/>
      <c r="AI19" s="9"/>
      <c r="AJ19" s="9"/>
      <c r="AK19" s="9"/>
    </row>
    <row r="20" spans="1:37" ht="16.5" customHeight="1" x14ac:dyDescent="0.25">
      <c r="A20" s="36"/>
      <c r="B20" s="29" t="s">
        <v>0</v>
      </c>
      <c r="C20" s="30">
        <v>-3.3022811712000006</v>
      </c>
      <c r="D20" s="30">
        <v>-2.5716659066999998</v>
      </c>
      <c r="E20" s="30">
        <v>-1.8901883968000002</v>
      </c>
      <c r="F20" s="30">
        <v>-0.99901274880000002</v>
      </c>
      <c r="G20" s="30">
        <v>-0.99604310079999991</v>
      </c>
      <c r="H20" s="30">
        <v>-0.41852349440000003</v>
      </c>
      <c r="I20" s="30">
        <v>-0.1985313088</v>
      </c>
      <c r="J20" s="30">
        <v>-5.6936176000000005E-2</v>
      </c>
      <c r="K20" s="30">
        <v>-0.1105999488</v>
      </c>
      <c r="L20" s="30">
        <v>-5.0346903199999993</v>
      </c>
      <c r="M20" s="30">
        <v>-5.4755273044999999</v>
      </c>
      <c r="N20" s="30">
        <v>-6.7512215649999999E-2</v>
      </c>
      <c r="O20" s="30">
        <v>-10.576774549</v>
      </c>
      <c r="T20">
        <f>T16*T17*T19*$S$7</f>
        <v>-0.93614070000000005</v>
      </c>
      <c r="U20">
        <f>U16*U17*U19*$S$7</f>
        <v>-0.9744415999999998</v>
      </c>
      <c r="V20">
        <f>V16*V17*V19*$S$7</f>
        <v>-0.88093829999999984</v>
      </c>
      <c r="W20">
        <f>W16*W17*W19*$S$7</f>
        <v>-0.95128000000000001</v>
      </c>
    </row>
    <row r="21" spans="1:37" ht="15" customHeight="1" x14ac:dyDescent="0.25">
      <c r="A21" s="42" t="s">
        <v>39</v>
      </c>
      <c r="B21" s="19" t="s">
        <v>17</v>
      </c>
      <c r="C21" s="24">
        <v>-5.1841079861999997E-2</v>
      </c>
      <c r="D21" s="24">
        <v>-1.1596920191999999E-2</v>
      </c>
      <c r="E21" s="24">
        <v>-1.126737392E-2</v>
      </c>
      <c r="F21" s="24">
        <v>-9.2131881599999996E-4</v>
      </c>
      <c r="G21" s="24">
        <v>-1.6486923199999998E-3</v>
      </c>
      <c r="H21" s="24">
        <v>-2.7727578559999999E-3</v>
      </c>
      <c r="I21" s="24">
        <v>-5.5103100799999997E-4</v>
      </c>
      <c r="J21" s="34">
        <v>0</v>
      </c>
      <c r="K21" s="24">
        <v>-2.7551550399999999E-3</v>
      </c>
      <c r="L21" s="24">
        <v>-4.1424991123999999E-2</v>
      </c>
      <c r="M21" s="24">
        <v>-3.6778075454999996E-2</v>
      </c>
      <c r="N21" s="24">
        <v>-8.5708097199999999E-4</v>
      </c>
      <c r="O21" s="25">
        <v>-7.9060147551000007E-2</v>
      </c>
      <c r="T21">
        <f>T16*T17*T18*T19*$S$7</f>
        <v>-0.24339658200000003</v>
      </c>
      <c r="U21">
        <f>U16*U17*U18*U19*$S$7</f>
        <v>-0.18514390399999997</v>
      </c>
      <c r="V21">
        <f>V16*V17*V18*V19*$S$7</f>
        <v>-0.22904395799999999</v>
      </c>
      <c r="W21">
        <f>W16*W17*W18*W19*$S$7</f>
        <v>-0.18074319999999996</v>
      </c>
    </row>
    <row r="22" spans="1:37" ht="15" customHeight="1" x14ac:dyDescent="0.25">
      <c r="A22" s="36"/>
      <c r="B22" s="18" t="s">
        <v>18</v>
      </c>
      <c r="C22" s="22">
        <v>-0.80675202464999995</v>
      </c>
      <c r="D22" s="22">
        <v>-0.65703621555000002</v>
      </c>
      <c r="E22" s="22">
        <v>-0.34804916467199998</v>
      </c>
      <c r="F22" s="22">
        <v>-0.18907184665599999</v>
      </c>
      <c r="G22" s="22">
        <v>-0.187599496832</v>
      </c>
      <c r="H22" s="22">
        <v>-7.6927449280000004E-2</v>
      </c>
      <c r="I22" s="22">
        <v>-3.7169917663999998E-2</v>
      </c>
      <c r="J22" s="22">
        <v>-1.081787344E-2</v>
      </c>
      <c r="K22" s="22">
        <v>-1.8258835232E-2</v>
      </c>
      <c r="L22" s="22">
        <v>-1.0877089992119999</v>
      </c>
      <c r="M22" s="22">
        <v>-1.1911125829789999</v>
      </c>
      <c r="N22" s="22">
        <v>-1.4281092969E-2</v>
      </c>
      <c r="O22" s="23">
        <v>-2.2933075687389999</v>
      </c>
      <c r="T22">
        <f>T16*T17*(1+T18)*T19*$S$7</f>
        <v>-1.1795372819999999</v>
      </c>
      <c r="U22">
        <f>U16*U17*(1+U18)*U19*$S$7</f>
        <v>-1.1595855039999998</v>
      </c>
      <c r="V22">
        <f>V16*V17*(1+V18)*V19*$S$7</f>
        <v>-1.1099822579999998</v>
      </c>
      <c r="W22">
        <f>W16*W17*(1+W18)*W19*$S$7</f>
        <v>-1.1320231999999999</v>
      </c>
    </row>
    <row r="23" spans="1:37" ht="15.75" customHeight="1" x14ac:dyDescent="0.25">
      <c r="A23" s="36"/>
      <c r="B23" s="29" t="s">
        <v>0</v>
      </c>
      <c r="C23" s="30">
        <v>-0.85859310451199999</v>
      </c>
      <c r="D23" s="30">
        <v>-0.66863313574200001</v>
      </c>
      <c r="E23" s="30">
        <v>-0.35913579539199997</v>
      </c>
      <c r="F23" s="30">
        <v>-0.18981242227199999</v>
      </c>
      <c r="G23" s="30">
        <v>-0.18924818915199998</v>
      </c>
      <c r="H23" s="30">
        <v>-7.9519463935999984E-2</v>
      </c>
      <c r="I23" s="30">
        <v>-3.7720948672000001E-2</v>
      </c>
      <c r="J23" s="30">
        <v>-1.081787344E-2</v>
      </c>
      <c r="K23" s="30">
        <v>-2.1013990271999999E-2</v>
      </c>
      <c r="L23" s="30">
        <v>-1.129133990336</v>
      </c>
      <c r="M23" s="30">
        <v>-1.2278906584339999</v>
      </c>
      <c r="N23" s="30">
        <v>-1.5138173941000001E-2</v>
      </c>
      <c r="O23" s="30">
        <v>-2.371948552468</v>
      </c>
    </row>
    <row r="24" spans="1:37" ht="12.95" customHeight="1" x14ac:dyDescent="0.25">
      <c r="A24" s="39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1"/>
      <c r="T24">
        <f>AVERAGE(T20,U20)</f>
        <v>-0.95529114999999987</v>
      </c>
      <c r="V24">
        <f>AVERAGE(V20,W20)</f>
        <v>-0.91610914999999993</v>
      </c>
    </row>
    <row r="25" spans="1:37" ht="15" customHeight="1" x14ac:dyDescent="0.25">
      <c r="A25" s="36" t="s">
        <v>24</v>
      </c>
      <c r="B25" s="17" t="s">
        <v>17</v>
      </c>
      <c r="C25" s="20">
        <v>-53.456864348159122</v>
      </c>
      <c r="D25" s="20">
        <v>-18.224684939758376</v>
      </c>
      <c r="E25" s="20">
        <v>-11.965883412668417</v>
      </c>
      <c r="F25" s="20">
        <v>-5.4448430107160322</v>
      </c>
      <c r="G25" s="20">
        <v>-10.775142165346946</v>
      </c>
      <c r="H25" s="20">
        <v>-2.8166099975059202</v>
      </c>
      <c r="I25" s="20">
        <v>-2.6637198083890241</v>
      </c>
      <c r="J25" s="20">
        <v>-0.45478711549779199</v>
      </c>
      <c r="K25" s="20">
        <v>-3.7459250293244777</v>
      </c>
      <c r="L25" s="31">
        <v>-76.393603039004432</v>
      </c>
      <c r="M25" s="20">
        <v>-29.387080396339361</v>
      </c>
      <c r="N25" s="20">
        <v>-3.7767430976280667</v>
      </c>
      <c r="O25" s="21">
        <v>-109.55956380902818</v>
      </c>
      <c r="T25">
        <f>AVERAGE(T21:U21)</f>
        <v>-0.214270243</v>
      </c>
      <c r="V25">
        <f t="shared" ref="V25" si="0">AVERAGE(V21:W21)</f>
        <v>-0.20489357899999999</v>
      </c>
    </row>
    <row r="26" spans="1:37" ht="15" customHeight="1" x14ac:dyDescent="0.25">
      <c r="A26" s="36"/>
      <c r="B26" s="18" t="s">
        <v>18</v>
      </c>
      <c r="C26" s="22">
        <v>-226.17028885133115</v>
      </c>
      <c r="D26" s="22">
        <v>-105.37557551493451</v>
      </c>
      <c r="E26" s="22">
        <v>-96.858757816463111</v>
      </c>
      <c r="F26" s="22">
        <v>-44.860746402573028</v>
      </c>
      <c r="G26" s="22">
        <v>-62.847772906419429</v>
      </c>
      <c r="H26" s="22">
        <v>-23.043095282636354</v>
      </c>
      <c r="I26" s="22">
        <v>-12.955139721156865</v>
      </c>
      <c r="J26" s="22">
        <v>-1.016757038301312</v>
      </c>
      <c r="K26" s="22">
        <v>-8.8482535624262777</v>
      </c>
      <c r="L26" s="22">
        <v>-278.82692058385823</v>
      </c>
      <c r="M26" s="22">
        <v>-272.32195567425293</v>
      </c>
      <c r="N26" s="22">
        <v>-30.834130481938722</v>
      </c>
      <c r="O26" s="23">
        <v>-581.98760517413052</v>
      </c>
      <c r="V26">
        <f>SUM(V24,V25)</f>
        <v>-1.121002729</v>
      </c>
    </row>
    <row r="27" spans="1:37" ht="14.25" customHeight="1" x14ac:dyDescent="0.25">
      <c r="A27" s="36"/>
      <c r="B27" s="29" t="s">
        <v>0</v>
      </c>
      <c r="C27" s="30">
        <v>-279.62715201995303</v>
      </c>
      <c r="D27" s="30">
        <v>-123.60026045469286</v>
      </c>
      <c r="E27" s="30">
        <v>-108.82464122913153</v>
      </c>
      <c r="F27" s="30">
        <v>-50.305590572874564</v>
      </c>
      <c r="G27" s="30">
        <v>-73.622915071766371</v>
      </c>
      <c r="H27" s="30">
        <v>-25.859705280142272</v>
      </c>
      <c r="I27" s="30">
        <v>-15.618859529545889</v>
      </c>
      <c r="J27" s="30">
        <v>-1.4715429942136002</v>
      </c>
      <c r="K27" s="30">
        <v>-12.594178591750754</v>
      </c>
      <c r="L27" s="30">
        <v>-355.21981279828981</v>
      </c>
      <c r="M27" s="30">
        <v>-301.70714975118511</v>
      </c>
      <c r="N27" s="30">
        <v>-34.610974932996918</v>
      </c>
      <c r="O27" s="30">
        <v>-691.54413895851064</v>
      </c>
      <c r="T27" s="8"/>
    </row>
    <row r="28" spans="1:37" ht="15" customHeight="1" x14ac:dyDescent="0.25">
      <c r="A28" s="42" t="s">
        <v>36</v>
      </c>
      <c r="B28" s="19" t="s">
        <v>17</v>
      </c>
      <c r="C28" s="24">
        <v>-2.8369254694018933</v>
      </c>
      <c r="D28" s="24">
        <v>-1.4681293542527492</v>
      </c>
      <c r="E28" s="24">
        <v>-0.50423882597149594</v>
      </c>
      <c r="F28" s="24">
        <v>-0.75713284734028474</v>
      </c>
      <c r="G28" s="24">
        <v>-0.51577669735585829</v>
      </c>
      <c r="H28" s="24">
        <v>-0.26440017119904086</v>
      </c>
      <c r="I28" s="24">
        <v>-0.26345094823739995</v>
      </c>
      <c r="J28" s="24">
        <v>-0.17070297091841838</v>
      </c>
      <c r="K28" s="24">
        <v>-0.17894401217781092</v>
      </c>
      <c r="L28" s="24">
        <v>-4.7419130604763522</v>
      </c>
      <c r="M28" s="24">
        <v>-1.7933543558105096</v>
      </c>
      <c r="N28" s="34">
        <v>-0.42574455482332235</v>
      </c>
      <c r="O28" s="25">
        <v>-6.9597012968549512</v>
      </c>
      <c r="T28" s="8"/>
    </row>
    <row r="29" spans="1:37" ht="15" customHeight="1" x14ac:dyDescent="0.25">
      <c r="A29" s="36"/>
      <c r="B29" s="18" t="s">
        <v>18</v>
      </c>
      <c r="C29" s="22">
        <v>-10.835766664030126</v>
      </c>
      <c r="D29" s="22">
        <v>-5.7476734190423615</v>
      </c>
      <c r="E29" s="22">
        <v>-5.0348299106120384</v>
      </c>
      <c r="F29" s="22">
        <v>-2.5002397317761864</v>
      </c>
      <c r="G29" s="22">
        <v>-2.7606201440611646</v>
      </c>
      <c r="H29" s="22">
        <v>-1.4620664363263725</v>
      </c>
      <c r="I29" s="22">
        <v>-0.79229880617727844</v>
      </c>
      <c r="J29" s="22">
        <v>-0.30877832088524959</v>
      </c>
      <c r="K29" s="22">
        <v>-0.64309739083490414</v>
      </c>
      <c r="L29" s="22">
        <v>-13.475096706242002</v>
      </c>
      <c r="M29" s="22">
        <v>-14.325487984951724</v>
      </c>
      <c r="N29" s="22">
        <v>-2.2689267951913652</v>
      </c>
      <c r="O29" s="23">
        <v>-30.085370823745674</v>
      </c>
      <c r="T29" s="8"/>
    </row>
    <row r="30" spans="1:37" ht="13.5" customHeight="1" x14ac:dyDescent="0.25">
      <c r="A30" s="36"/>
      <c r="B30" s="29" t="s">
        <v>0</v>
      </c>
      <c r="C30" s="30">
        <v>-13.668400351512034</v>
      </c>
      <c r="D30" s="30">
        <v>-7.2129689375312545</v>
      </c>
      <c r="E30" s="30">
        <v>-5.5245805761471249</v>
      </c>
      <c r="F30" s="30">
        <v>-3.2592981788802513</v>
      </c>
      <c r="G30" s="30">
        <v>-3.2806019702621083</v>
      </c>
      <c r="H30" s="30">
        <v>-1.7226545952449677</v>
      </c>
      <c r="I30" s="30">
        <v>-1.0560442344018335</v>
      </c>
      <c r="J30" s="30">
        <v>-0.47961725005403433</v>
      </c>
      <c r="K30" s="30">
        <v>-0.82232346492592356</v>
      </c>
      <c r="L30" s="30">
        <v>-18.212506083929384</v>
      </c>
      <c r="M30" s="30">
        <v>-16.117990606636887</v>
      </c>
      <c r="N30" s="30">
        <v>-2.6950623458583749</v>
      </c>
      <c r="O30" s="30">
        <v>-37.026489558959526</v>
      </c>
      <c r="T30" s="8"/>
    </row>
    <row r="31" spans="1:37" ht="15.75" x14ac:dyDescent="0.25">
      <c r="A31" s="14" t="s">
        <v>25</v>
      </c>
      <c r="B31" s="12"/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12"/>
      <c r="N31" s="13"/>
      <c r="O31" s="12"/>
      <c r="T31" s="8"/>
    </row>
    <row r="32" spans="1:37" ht="15.75" x14ac:dyDescent="0.25">
      <c r="A32" s="14" t="s">
        <v>37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5" ht="15.75" x14ac:dyDescent="0.25">
      <c r="A33" s="14" t="s">
        <v>41</v>
      </c>
      <c r="B33" s="12"/>
      <c r="C33" s="16"/>
      <c r="D33" s="16"/>
      <c r="E33" s="16"/>
      <c r="F33" s="16"/>
      <c r="G33" s="16"/>
      <c r="H33" s="16"/>
      <c r="I33" s="16"/>
      <c r="J33" s="16"/>
      <c r="K33" s="16"/>
      <c r="L33" s="12"/>
      <c r="M33" s="12"/>
      <c r="N33" s="12"/>
      <c r="O33" s="12"/>
    </row>
    <row r="34" spans="1:25" x14ac:dyDescent="0.25">
      <c r="A34" s="3"/>
      <c r="C34" s="10"/>
      <c r="D34" s="10"/>
      <c r="E34" s="10"/>
      <c r="F34" s="10"/>
      <c r="G34" s="10"/>
      <c r="H34" s="10"/>
      <c r="I34" s="10"/>
      <c r="J34" s="10"/>
      <c r="K34" s="10"/>
    </row>
    <row r="35" spans="1:25" x14ac:dyDescent="0.25">
      <c r="C35" s="11"/>
      <c r="D35" s="11"/>
      <c r="E35" s="11"/>
      <c r="F35" s="11"/>
      <c r="G35" s="11"/>
      <c r="H35" s="11"/>
      <c r="I35" s="11"/>
      <c r="J35" s="11"/>
      <c r="K35" s="11"/>
      <c r="T35" s="8"/>
      <c r="V35" s="7"/>
      <c r="W35" s="7"/>
      <c r="X35" s="7"/>
      <c r="Y35" s="7"/>
    </row>
    <row r="36" spans="1:25" x14ac:dyDescent="0.25">
      <c r="T36" s="8"/>
      <c r="V36" s="7"/>
      <c r="W36" s="7"/>
      <c r="X36" s="7"/>
      <c r="Y36" s="7"/>
    </row>
    <row r="37" spans="1:25" x14ac:dyDescent="0.25">
      <c r="T37" s="8"/>
      <c r="V37" s="7"/>
      <c r="W37" s="7"/>
      <c r="X37" s="7"/>
      <c r="Y37" s="7"/>
    </row>
    <row r="38" spans="1:25" x14ac:dyDescent="0.25">
      <c r="T38" s="8"/>
      <c r="V38" s="7"/>
      <c r="W38" s="7"/>
      <c r="X38" s="7"/>
      <c r="Y38" s="7"/>
    </row>
    <row r="39" spans="1:25" x14ac:dyDescent="0.25">
      <c r="T39" s="8"/>
      <c r="V39" s="7"/>
      <c r="W39" s="7"/>
      <c r="X39" s="7"/>
      <c r="Y39" s="7"/>
    </row>
    <row r="40" spans="1:25" x14ac:dyDescent="0.25">
      <c r="T40" s="8"/>
      <c r="V40" s="7"/>
      <c r="W40" s="7"/>
      <c r="X40" s="7"/>
      <c r="Y40" s="7"/>
    </row>
    <row r="41" spans="1:25" x14ac:dyDescent="0.25">
      <c r="T41" s="8"/>
      <c r="V41" s="7"/>
      <c r="W41" s="7"/>
      <c r="X41" s="7"/>
      <c r="Y41" s="7"/>
    </row>
    <row r="42" spans="1:25" x14ac:dyDescent="0.25">
      <c r="T42" s="8"/>
      <c r="V42" s="7"/>
      <c r="W42" s="7"/>
      <c r="X42" s="7"/>
      <c r="Y42" s="7"/>
    </row>
    <row r="43" spans="1:25" x14ac:dyDescent="0.25">
      <c r="T43" s="8"/>
      <c r="V43" s="7"/>
      <c r="W43" s="7"/>
      <c r="X43" s="7"/>
      <c r="Y43" s="7"/>
    </row>
    <row r="44" spans="1:25" x14ac:dyDescent="0.25">
      <c r="T44" s="8"/>
      <c r="V44" s="7"/>
      <c r="W44" s="7"/>
      <c r="X44" s="7"/>
      <c r="Y44" s="7"/>
    </row>
    <row r="45" spans="1:25" x14ac:dyDescent="0.25">
      <c r="T45" s="8"/>
      <c r="V45" s="7"/>
      <c r="W45" s="7"/>
      <c r="X45" s="7"/>
      <c r="Y45" s="7"/>
    </row>
    <row r="46" spans="1:25" x14ac:dyDescent="0.25">
      <c r="T46" s="8"/>
      <c r="V46" s="7"/>
      <c r="W46" s="7"/>
      <c r="X46" s="7"/>
      <c r="Y46" s="7"/>
    </row>
    <row r="47" spans="1:25" x14ac:dyDescent="0.25">
      <c r="T47" s="8"/>
      <c r="V47" s="7"/>
      <c r="W47" s="7"/>
      <c r="X47" s="7"/>
      <c r="Y47" s="7"/>
    </row>
    <row r="48" spans="1:25" x14ac:dyDescent="0.25">
      <c r="T48" s="8"/>
      <c r="V48" s="7"/>
      <c r="W48" s="7"/>
      <c r="X48" s="7"/>
      <c r="Y48" s="7"/>
    </row>
    <row r="49" spans="20:25" x14ac:dyDescent="0.25">
      <c r="T49" s="8"/>
      <c r="V49" s="7"/>
      <c r="W49" s="7"/>
      <c r="X49" s="7"/>
      <c r="Y49" s="7"/>
    </row>
    <row r="50" spans="20:25" x14ac:dyDescent="0.25">
      <c r="T50" s="8"/>
      <c r="V50" s="7"/>
      <c r="W50" s="7"/>
      <c r="X50" s="7"/>
      <c r="Y50" s="7"/>
    </row>
    <row r="51" spans="20:25" x14ac:dyDescent="0.25">
      <c r="T51" s="8"/>
      <c r="V51" s="7"/>
      <c r="W51" s="7"/>
      <c r="X51" s="7"/>
      <c r="Y51" s="7"/>
    </row>
    <row r="52" spans="20:25" x14ac:dyDescent="0.25">
      <c r="T52" s="8"/>
      <c r="V52" s="7"/>
      <c r="W52" s="7"/>
      <c r="X52" s="7"/>
      <c r="Y52" s="7"/>
    </row>
    <row r="53" spans="20:25" x14ac:dyDescent="0.25">
      <c r="T53" s="8"/>
      <c r="V53" s="7"/>
      <c r="W53" s="7"/>
      <c r="X53" s="7"/>
      <c r="Y53" s="7"/>
    </row>
    <row r="54" spans="20:25" x14ac:dyDescent="0.25">
      <c r="T54" s="8"/>
      <c r="V54" s="7"/>
      <c r="W54" s="7"/>
      <c r="X54" s="7"/>
      <c r="Y54" s="7"/>
    </row>
    <row r="55" spans="20:25" x14ac:dyDescent="0.25">
      <c r="T55" s="8"/>
      <c r="V55" s="7"/>
      <c r="W55" s="7"/>
      <c r="X55" s="7"/>
      <c r="Y55" s="7"/>
    </row>
    <row r="56" spans="20:25" x14ac:dyDescent="0.25">
      <c r="T56" s="8"/>
      <c r="V56" s="7"/>
      <c r="W56" s="7"/>
      <c r="X56" s="7"/>
      <c r="Y56" s="7"/>
    </row>
    <row r="57" spans="20:25" x14ac:dyDescent="0.25">
      <c r="T57" s="8"/>
      <c r="V57" s="7"/>
      <c r="W57" s="7"/>
      <c r="X57" s="7"/>
      <c r="Y57" s="7"/>
    </row>
    <row r="58" spans="20:25" x14ac:dyDescent="0.25">
      <c r="T58" s="8"/>
      <c r="V58" s="7"/>
      <c r="W58" s="7"/>
      <c r="X58" s="7"/>
      <c r="Y58" s="7"/>
    </row>
  </sheetData>
  <mergeCells count="17">
    <mergeCell ref="A12:A14"/>
    <mergeCell ref="A15:A17"/>
    <mergeCell ref="A28:A30"/>
    <mergeCell ref="A18:A20"/>
    <mergeCell ref="A21:A23"/>
    <mergeCell ref="A24:O24"/>
    <mergeCell ref="A25:A27"/>
    <mergeCell ref="N3:N4"/>
    <mergeCell ref="O3:O4"/>
    <mergeCell ref="A6:A8"/>
    <mergeCell ref="A9:A11"/>
    <mergeCell ref="A3:A4"/>
    <mergeCell ref="B3:B4"/>
    <mergeCell ref="C3:K3"/>
    <mergeCell ref="L3:L4"/>
    <mergeCell ref="M3:M4"/>
    <mergeCell ref="A5:O5"/>
  </mergeCells>
  <pageMargins left="0.70866141732283472" right="0.70866141732283472" top="0.31496062992125984" bottom="0.31496062992125984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Albertas Kasperavičius</dc:creator>
  <dc:description/>
  <cp:lastModifiedBy>Remigijus Dagilius</cp:lastModifiedBy>
  <cp:revision>7</cp:revision>
  <cp:lastPrinted>2026-06-09T05:25:20Z</cp:lastPrinted>
  <dcterms:created xsi:type="dcterms:W3CDTF">2024-08-19T10:16:21Z</dcterms:created>
  <dcterms:modified xsi:type="dcterms:W3CDTF">2026-06-09T05:29:28Z</dcterms:modified>
  <dc:language>lt-LT</dc:language>
</cp:coreProperties>
</file>